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8" i="1"/>
  <c r="F25"/>
  <c r="F40" s="1"/>
  <c r="F15"/>
  <c r="F39" s="1"/>
  <c r="E36"/>
  <c r="E25"/>
  <c r="E13" s="1"/>
  <c r="E15"/>
  <c r="E40" l="1"/>
  <c r="E14"/>
  <c r="E38" s="1"/>
  <c r="E12"/>
  <c r="E39" s="1"/>
  <c r="D36"/>
  <c r="D11"/>
  <c r="C36"/>
  <c r="D25"/>
  <c r="C25"/>
  <c r="C13" s="1"/>
  <c r="D15"/>
  <c r="C15"/>
  <c r="D14"/>
  <c r="G37"/>
  <c r="G35"/>
  <c r="G34"/>
  <c r="G33"/>
  <c r="G32"/>
  <c r="G31"/>
  <c r="G30"/>
  <c r="G29"/>
  <c r="G28"/>
  <c r="G27"/>
  <c r="G26"/>
  <c r="G23"/>
  <c r="G22"/>
  <c r="G21"/>
  <c r="G20"/>
  <c r="G19"/>
  <c r="G18"/>
  <c r="G17"/>
  <c r="G16"/>
  <c r="G9"/>
  <c r="G8"/>
  <c r="G7"/>
  <c r="C12" l="1"/>
  <c r="C39" s="1"/>
  <c r="G36"/>
  <c r="D13"/>
  <c r="G13" s="1"/>
  <c r="G15"/>
  <c r="D38"/>
  <c r="D12"/>
  <c r="D39" s="1"/>
  <c r="C14"/>
  <c r="C11" s="1"/>
  <c r="G11" s="1"/>
  <c r="G12"/>
  <c r="C40"/>
  <c r="G25"/>
  <c r="G14"/>
  <c r="G38" l="1"/>
  <c r="G40"/>
  <c r="D40"/>
  <c r="G39"/>
  <c r="C38"/>
</calcChain>
</file>

<file path=xl/sharedStrings.xml><?xml version="1.0" encoding="utf-8"?>
<sst xmlns="http://schemas.openxmlformats.org/spreadsheetml/2006/main" count="77" uniqueCount="68">
  <si>
    <t>показатели</t>
  </si>
  <si>
    <t>количество отработанных дней</t>
  </si>
  <si>
    <t>количество отработанных смен</t>
  </si>
  <si>
    <t>количество поступивших на станцию отходов, т.</t>
  </si>
  <si>
    <t>4.1</t>
  </si>
  <si>
    <t>в том числе смешанных,т.</t>
  </si>
  <si>
    <t>в том числе раздельно собранных,т.</t>
  </si>
  <si>
    <t>извлечено вторичных ресурсов на станции сортировки,т.</t>
  </si>
  <si>
    <t>5.1</t>
  </si>
  <si>
    <t>в том числе из смешанных, т.</t>
  </si>
  <si>
    <t>5.2</t>
  </si>
  <si>
    <t>в том числе из раздельно собранных, т.</t>
  </si>
  <si>
    <t>вывезено на захоронение, т</t>
  </si>
  <si>
    <t>в том числе от сортировки смешанных отходов</t>
  </si>
  <si>
    <t>6.2</t>
  </si>
  <si>
    <t>в том числе от сортировки раздельно собранных отходов, т.</t>
  </si>
  <si>
    <t>7</t>
  </si>
  <si>
    <t>% отбора вторсырья, всего</t>
  </si>
  <si>
    <t>7.1</t>
  </si>
  <si>
    <t>% из состава смешанных ТКО</t>
  </si>
  <si>
    <t>7.2</t>
  </si>
  <si>
    <t>% из состава раздельно собранных ТКО</t>
  </si>
  <si>
    <t>отходы полимерного сырья, т</t>
  </si>
  <si>
    <t>всего</t>
  </si>
  <si>
    <t xml:space="preserve">количество отработанных часов </t>
  </si>
  <si>
    <t>количество работников занятых на сортировке. чел.</t>
  </si>
  <si>
    <t>6</t>
  </si>
  <si>
    <t>6.1.1</t>
  </si>
  <si>
    <t>отходы бумаги и картона .т</t>
  </si>
  <si>
    <t>6.1.2</t>
  </si>
  <si>
    <t>отходы  стекла .т</t>
  </si>
  <si>
    <t>6.1.3</t>
  </si>
  <si>
    <t>ПЭТ-бутылки, т</t>
  </si>
  <si>
    <t>6.1.4</t>
  </si>
  <si>
    <t>отходы изношеных шин, т</t>
  </si>
  <si>
    <t>6.1.5</t>
  </si>
  <si>
    <t>отходы электр. и электрич. Оборудоваеия т.</t>
  </si>
  <si>
    <t>6.1.6</t>
  </si>
  <si>
    <t>лом и отходы черных металлов т.</t>
  </si>
  <si>
    <t>6.1.7</t>
  </si>
  <si>
    <t>6.1.8</t>
  </si>
  <si>
    <t>лом и отходы цветных  металлов т.</t>
  </si>
  <si>
    <t xml:space="preserve"> прочие вторичные матер. Ресурсы не указанные в п. 6.1 , т</t>
  </si>
  <si>
    <t>6.1.9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</si>
  <si>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</si>
  <si>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</si>
  <si>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</si>
  <si>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</si>
  <si>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</si>
  <si>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</si>
  <si>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</si>
  <si>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</si>
  <si>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 xml:space="preserve"> прочие вторичные матер. Ресурсы не указанные в п. 6.2 , т</t>
  </si>
  <si>
    <t>6.2.9</t>
  </si>
  <si>
    <t>8</t>
  </si>
  <si>
    <t>8.1</t>
  </si>
  <si>
    <t>8.2</t>
  </si>
  <si>
    <t>1 квартал</t>
  </si>
  <si>
    <t>2 квартал</t>
  </si>
  <si>
    <t>3 квартал</t>
  </si>
  <si>
    <t>И.о. директора                         В.Н. Боровский</t>
  </si>
  <si>
    <t>Грицюк Т.А.</t>
  </si>
  <si>
    <t>8(044)717-67-74</t>
  </si>
  <si>
    <t>4 квартал</t>
  </si>
  <si>
    <t>Информация о количестве смешанных коммунальных и раздельно собранных отходов, поступивших на линию (станцию, завод)  сортировки, и количестве извлеченных вторичных материальных ресурсов за 2021 год</t>
  </si>
  <si>
    <t>Мостовское РУП ЖКХ</t>
  </si>
  <si>
    <t>№п/п</t>
  </si>
  <si>
    <t>проектная мощность линии сортировки тыс.тонн/год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</si>
</sst>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"/>
    <numFmt numFmtId="167" formatCode="0.000000"/>
  </numFmts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6" xfId="0" applyFont="1" applyFill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164" fontId="2" fillId="2" borderId="6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65" fontId="2" fillId="2" borderId="6" xfId="0" applyNumberFormat="1" applyFont="1" applyFill="1" applyBorder="1" applyAlignment="1">
      <alignment horizontal="left"/>
    </xf>
    <xf numFmtId="0" fontId="1" fillId="4" borderId="6" xfId="0" applyFont="1" applyFill="1" applyBorder="1" applyAlignment="1">
      <alignment wrapText="1"/>
    </xf>
    <xf numFmtId="166" fontId="2" fillId="2" borderId="6" xfId="0" applyNumberFormat="1" applyFont="1" applyFill="1" applyBorder="1"/>
    <xf numFmtId="167" fontId="2" fillId="2" borderId="6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5" borderId="6" xfId="0" applyFont="1" applyFill="1" applyBorder="1"/>
    <xf numFmtId="165" fontId="4" fillId="5" borderId="6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left"/>
    </xf>
    <xf numFmtId="0" fontId="3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164" fontId="4" fillId="3" borderId="6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 wrapText="1"/>
    </xf>
    <xf numFmtId="167" fontId="4" fillId="6" borderId="6" xfId="0" applyNumberFormat="1" applyFont="1" applyFill="1" applyBorder="1" applyAlignment="1">
      <alignment horizontal="left"/>
    </xf>
    <xf numFmtId="164" fontId="4" fillId="6" borderId="6" xfId="0" applyNumberFormat="1" applyFont="1" applyFill="1" applyBorder="1" applyAlignment="1">
      <alignment horizontal="left"/>
    </xf>
    <xf numFmtId="0" fontId="3" fillId="4" borderId="6" xfId="0" applyFont="1" applyFill="1" applyBorder="1" applyAlignment="1">
      <alignment wrapText="1"/>
    </xf>
    <xf numFmtId="166" fontId="4" fillId="2" borderId="6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7" fontId="4" fillId="6" borderId="6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" fillId="0" borderId="6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120" zoomScaleNormal="120" workbookViewId="0">
      <selection activeCell="G21" sqref="G21"/>
    </sheetView>
  </sheetViews>
  <sheetFormatPr defaultRowHeight="15"/>
  <cols>
    <col min="1" max="1" width="5" customWidth="1"/>
    <col min="2" max="2" width="38.7109375" customWidth="1"/>
    <col min="3" max="3" width="10.42578125" bestFit="1" customWidth="1"/>
    <col min="7" max="7" width="10.42578125" bestFit="1" customWidth="1"/>
  </cols>
  <sheetData>
    <row r="1" spans="1:7" ht="54" customHeight="1">
      <c r="A1" s="39" t="s">
        <v>64</v>
      </c>
      <c r="B1" s="39"/>
      <c r="C1" s="39"/>
      <c r="D1" s="39"/>
      <c r="E1" s="39"/>
      <c r="F1" s="39"/>
      <c r="G1" s="39"/>
    </row>
    <row r="2" spans="1:7" ht="32.25" customHeight="1">
      <c r="A2" s="40"/>
      <c r="B2" s="41" t="s">
        <v>65</v>
      </c>
      <c r="C2" s="39"/>
      <c r="D2" s="39"/>
      <c r="E2" s="39"/>
      <c r="F2" s="39"/>
      <c r="G2" s="39"/>
    </row>
    <row r="4" spans="1:7">
      <c r="A4" s="45" t="s">
        <v>66</v>
      </c>
      <c r="B4" s="43" t="s">
        <v>0</v>
      </c>
      <c r="C4" s="26">
        <v>2021</v>
      </c>
      <c r="D4" s="27"/>
      <c r="E4" s="27"/>
      <c r="F4" s="27"/>
      <c r="G4" s="28"/>
    </row>
    <row r="5" spans="1:7">
      <c r="A5" s="45"/>
      <c r="B5" s="44"/>
      <c r="C5" s="29" t="s">
        <v>57</v>
      </c>
      <c r="D5" s="29" t="s">
        <v>58</v>
      </c>
      <c r="E5" s="29" t="s">
        <v>59</v>
      </c>
      <c r="F5" s="29" t="s">
        <v>63</v>
      </c>
      <c r="G5" s="29" t="s">
        <v>23</v>
      </c>
    </row>
    <row r="6" spans="1:7" ht="24.75">
      <c r="A6" s="4">
        <v>1</v>
      </c>
      <c r="B6" s="17" t="s">
        <v>67</v>
      </c>
      <c r="C6" s="2"/>
      <c r="D6" s="2"/>
      <c r="E6" s="2"/>
      <c r="F6" s="2"/>
      <c r="G6" s="30">
        <v>2.5</v>
      </c>
    </row>
    <row r="7" spans="1:7" ht="16.5" customHeight="1">
      <c r="A7" s="4">
        <v>2</v>
      </c>
      <c r="B7" s="18" t="s">
        <v>1</v>
      </c>
      <c r="C7" s="7">
        <v>61</v>
      </c>
      <c r="D7" s="7">
        <v>64</v>
      </c>
      <c r="E7" s="7">
        <v>66</v>
      </c>
      <c r="F7" s="7">
        <v>66</v>
      </c>
      <c r="G7" s="30">
        <f>SUM(C7:F7)</f>
        <v>257</v>
      </c>
    </row>
    <row r="8" spans="1:7" ht="15" customHeight="1">
      <c r="A8" s="4">
        <v>3</v>
      </c>
      <c r="B8" s="18" t="s">
        <v>2</v>
      </c>
      <c r="C8" s="7">
        <v>61</v>
      </c>
      <c r="D8" s="7">
        <v>64</v>
      </c>
      <c r="E8" s="7">
        <v>66</v>
      </c>
      <c r="F8" s="7">
        <v>66</v>
      </c>
      <c r="G8" s="30">
        <f>SUM(C8:F8)</f>
        <v>257</v>
      </c>
    </row>
    <row r="9" spans="1:7" ht="15" customHeight="1">
      <c r="A9" s="4">
        <v>4</v>
      </c>
      <c r="B9" s="18" t="s">
        <v>24</v>
      </c>
      <c r="C9" s="7">
        <v>5321</v>
      </c>
      <c r="D9" s="7">
        <v>5636</v>
      </c>
      <c r="E9" s="7">
        <v>4730</v>
      </c>
      <c r="F9" s="7">
        <v>5540</v>
      </c>
      <c r="G9" s="30">
        <f>SUM(C9:F9)</f>
        <v>21227</v>
      </c>
    </row>
    <row r="10" spans="1:7" ht="16.5" customHeight="1">
      <c r="A10" s="42" t="s">
        <v>4</v>
      </c>
      <c r="B10" s="18" t="s">
        <v>25</v>
      </c>
      <c r="C10" s="7">
        <v>13</v>
      </c>
      <c r="D10" s="7">
        <v>13</v>
      </c>
      <c r="E10" s="7">
        <v>11</v>
      </c>
      <c r="F10" s="7">
        <v>11</v>
      </c>
      <c r="G10" s="30">
        <v>12</v>
      </c>
    </row>
    <row r="11" spans="1:7" ht="17.25" customHeight="1">
      <c r="A11" s="4">
        <v>5</v>
      </c>
      <c r="B11" s="19" t="s">
        <v>3</v>
      </c>
      <c r="C11" s="20">
        <f>C14+C35</f>
        <v>657.98700000000008</v>
      </c>
      <c r="D11" s="20">
        <f>D14+D35</f>
        <v>706.95499999999993</v>
      </c>
      <c r="E11" s="20">
        <v>599.70799999999997</v>
      </c>
      <c r="F11" s="20">
        <v>715.97900000000004</v>
      </c>
      <c r="G11" s="31">
        <f t="shared" ref="G11:G23" si="0">SUM(C11:F11)</f>
        <v>2680.6289999999999</v>
      </c>
    </row>
    <row r="12" spans="1:7">
      <c r="A12" s="42" t="s">
        <v>8</v>
      </c>
      <c r="B12" s="4" t="s">
        <v>5</v>
      </c>
      <c r="C12" s="5">
        <f>C15+C36</f>
        <v>513.14412300000004</v>
      </c>
      <c r="D12" s="5">
        <f>D15+D36</f>
        <v>554.83150000000001</v>
      </c>
      <c r="E12" s="5">
        <f>E15+E36</f>
        <v>470.80599999999998</v>
      </c>
      <c r="F12" s="5">
        <v>580.83299999999997</v>
      </c>
      <c r="G12" s="32">
        <f t="shared" si="0"/>
        <v>2119.6146229999999</v>
      </c>
    </row>
    <row r="13" spans="1:7">
      <c r="A13" s="42" t="s">
        <v>10</v>
      </c>
      <c r="B13" s="4" t="s">
        <v>6</v>
      </c>
      <c r="C13" s="5">
        <f>C25+C37</f>
        <v>144.84287699999999</v>
      </c>
      <c r="D13" s="5">
        <f>D25+D37</f>
        <v>152.12350000000001</v>
      </c>
      <c r="E13" s="5">
        <f>E25+E37</f>
        <v>128.90299999999999</v>
      </c>
      <c r="F13" s="5">
        <v>135.14599999999999</v>
      </c>
      <c r="G13" s="32">
        <f t="shared" si="0"/>
        <v>561.01537699999994</v>
      </c>
    </row>
    <row r="14" spans="1:7" ht="27.75" customHeight="1">
      <c r="A14" s="42" t="s">
        <v>26</v>
      </c>
      <c r="B14" s="13" t="s">
        <v>7</v>
      </c>
      <c r="C14" s="16">
        <f>C15+C25</f>
        <v>184.68700000000001</v>
      </c>
      <c r="D14" s="16">
        <f>D15+D25</f>
        <v>207.05500000000001</v>
      </c>
      <c r="E14" s="16">
        <f>E15+E25</f>
        <v>162.75599999999997</v>
      </c>
      <c r="F14" s="16">
        <v>171.57900000000001</v>
      </c>
      <c r="G14" s="32">
        <f t="shared" si="0"/>
        <v>726.077</v>
      </c>
    </row>
    <row r="15" spans="1:7">
      <c r="A15" s="42" t="s">
        <v>8</v>
      </c>
      <c r="B15" s="14" t="s">
        <v>9</v>
      </c>
      <c r="C15" s="15">
        <f>C16+C17+C18+C19+C20+C21+C22+C23+C24</f>
        <v>50.444123000000005</v>
      </c>
      <c r="D15" s="15">
        <f>D16+D17+D18+D19+D20+D21+D22+D23+D24</f>
        <v>64.521500000000003</v>
      </c>
      <c r="E15" s="15">
        <f>E16+E17+E18+E19+E20+E21+E22+E23+E24</f>
        <v>43.283000000000001</v>
      </c>
      <c r="F15" s="15">
        <f>F16+F17+F18+F19+F20+F21+F22+F23+F24</f>
        <v>45.003000000000007</v>
      </c>
      <c r="G15" s="33">
        <f t="shared" si="0"/>
        <v>203.25162300000002</v>
      </c>
    </row>
    <row r="16" spans="1:7">
      <c r="A16" s="42" t="s">
        <v>27</v>
      </c>
      <c r="B16" s="6" t="s">
        <v>28</v>
      </c>
      <c r="C16" s="8">
        <v>3.5707</v>
      </c>
      <c r="D16" s="5">
        <v>8.98</v>
      </c>
      <c r="E16" s="5">
        <v>7.1070000000000002</v>
      </c>
      <c r="F16" s="8">
        <v>6.3109999999999999</v>
      </c>
      <c r="G16" s="34">
        <f t="shared" si="0"/>
        <v>25.968700000000002</v>
      </c>
    </row>
    <row r="17" spans="1:7">
      <c r="A17" s="42" t="s">
        <v>29</v>
      </c>
      <c r="B17" s="6" t="s">
        <v>30</v>
      </c>
      <c r="C17" s="5">
        <v>29.149000000000001</v>
      </c>
      <c r="D17" s="5">
        <v>31.56</v>
      </c>
      <c r="E17" s="5">
        <v>23.984000000000002</v>
      </c>
      <c r="F17" s="5">
        <v>24.844000000000001</v>
      </c>
      <c r="G17" s="32">
        <f t="shared" si="0"/>
        <v>109.53700000000001</v>
      </c>
    </row>
    <row r="18" spans="1:7">
      <c r="A18" s="42" t="s">
        <v>31</v>
      </c>
      <c r="B18" s="6" t="s">
        <v>32</v>
      </c>
      <c r="C18" s="5">
        <v>7.4829999999999997</v>
      </c>
      <c r="D18" s="5">
        <v>5.75</v>
      </c>
      <c r="E18" s="5">
        <v>3.88</v>
      </c>
      <c r="F18" s="5">
        <v>3.9350000000000001</v>
      </c>
      <c r="G18" s="32">
        <f t="shared" si="0"/>
        <v>21.047999999999998</v>
      </c>
    </row>
    <row r="19" spans="1:7">
      <c r="A19" s="42" t="s">
        <v>33</v>
      </c>
      <c r="B19" s="6" t="s">
        <v>22</v>
      </c>
      <c r="C19" s="5">
        <v>6.165</v>
      </c>
      <c r="D19" s="5">
        <v>10.464</v>
      </c>
      <c r="E19" s="5">
        <v>4.6429999999999998</v>
      </c>
      <c r="F19" s="5">
        <v>4.2960000000000003</v>
      </c>
      <c r="G19" s="32">
        <f t="shared" si="0"/>
        <v>25.568000000000001</v>
      </c>
    </row>
    <row r="20" spans="1:7">
      <c r="A20" s="42" t="s">
        <v>35</v>
      </c>
      <c r="B20" s="6" t="s">
        <v>34</v>
      </c>
      <c r="C20" s="5">
        <v>1.4999999999999999E-2</v>
      </c>
      <c r="D20" s="5">
        <v>0.67500000000000004</v>
      </c>
      <c r="E20" s="5">
        <v>0.44</v>
      </c>
      <c r="F20" s="5">
        <v>0.7</v>
      </c>
      <c r="G20" s="32">
        <f t="shared" si="0"/>
        <v>1.83</v>
      </c>
    </row>
    <row r="21" spans="1:7">
      <c r="A21" s="42" t="s">
        <v>37</v>
      </c>
      <c r="B21" s="6" t="s">
        <v>36</v>
      </c>
      <c r="C21" s="8">
        <v>1.1240000000000001</v>
      </c>
      <c r="D21" s="8">
        <v>1.6910000000000001</v>
      </c>
      <c r="E21" s="8">
        <v>1.5249999999999999</v>
      </c>
      <c r="F21" s="8">
        <v>1.4670000000000001</v>
      </c>
      <c r="G21" s="34">
        <f t="shared" si="0"/>
        <v>5.8070000000000004</v>
      </c>
    </row>
    <row r="22" spans="1:7">
      <c r="A22" s="42" t="s">
        <v>39</v>
      </c>
      <c r="B22" s="6" t="s">
        <v>38</v>
      </c>
      <c r="C22" s="8">
        <v>2.8552</v>
      </c>
      <c r="D22" s="8">
        <v>5.3434999999999997</v>
      </c>
      <c r="E22" s="8">
        <v>1.6519999999999999</v>
      </c>
      <c r="F22" s="11">
        <v>3.35</v>
      </c>
      <c r="G22" s="34">
        <f t="shared" si="0"/>
        <v>13.200699999999998</v>
      </c>
    </row>
    <row r="23" spans="1:7">
      <c r="A23" s="42" t="s">
        <v>40</v>
      </c>
      <c r="B23" s="6" t="s">
        <v>41</v>
      </c>
      <c r="C23" s="11">
        <v>8.2223000000000004E-2</v>
      </c>
      <c r="D23" s="5">
        <v>5.8000000000000003E-2</v>
      </c>
      <c r="E23" s="5">
        <v>5.1999999999999998E-2</v>
      </c>
      <c r="F23" s="5">
        <v>0.1</v>
      </c>
      <c r="G23" s="35">
        <f t="shared" si="0"/>
        <v>0.29222300000000001</v>
      </c>
    </row>
    <row r="24" spans="1:7" ht="24.75">
      <c r="A24" s="42" t="s">
        <v>43</v>
      </c>
      <c r="B24" s="3" t="s">
        <v>42</v>
      </c>
      <c r="C24" s="5"/>
      <c r="D24" s="5"/>
      <c r="E24" s="5"/>
      <c r="F24" s="5"/>
      <c r="G24" s="36"/>
    </row>
    <row r="25" spans="1:7" ht="18" customHeight="1">
      <c r="A25" s="42" t="s">
        <v>14</v>
      </c>
      <c r="B25" s="21" t="s">
        <v>11</v>
      </c>
      <c r="C25" s="22">
        <f>C26+C27+C28+C29+C30+C31+C32+C33+C34</f>
        <v>134.24287699999999</v>
      </c>
      <c r="D25" s="23">
        <f>D26+D27+D28+D29+D30+D31+D32+D33+D34</f>
        <v>142.5335</v>
      </c>
      <c r="E25" s="23">
        <f>E26+E27+E28+E29+E30+E31+E32+E33+E34</f>
        <v>119.47299999999998</v>
      </c>
      <c r="F25" s="23">
        <f>F26+F27+F28+F29+F30+F31+F32+F33+F34</f>
        <v>126.57600000000001</v>
      </c>
      <c r="G25" s="37">
        <f t="shared" ref="G25:G37" si="1">SUM(C25:F25)</f>
        <v>522.825377</v>
      </c>
    </row>
    <row r="26" spans="1:7">
      <c r="A26" s="42" t="s">
        <v>44</v>
      </c>
      <c r="B26" s="6" t="s">
        <v>28</v>
      </c>
      <c r="C26" s="8">
        <v>60.179299999999998</v>
      </c>
      <c r="D26" s="5">
        <v>56.59</v>
      </c>
      <c r="E26" s="5">
        <v>52.982999999999997</v>
      </c>
      <c r="F26" s="8">
        <v>66.528000000000006</v>
      </c>
      <c r="G26" s="34">
        <f t="shared" si="1"/>
        <v>236.28030000000001</v>
      </c>
    </row>
    <row r="27" spans="1:7">
      <c r="A27" s="42" t="s">
        <v>45</v>
      </c>
      <c r="B27" s="6" t="s">
        <v>30</v>
      </c>
      <c r="C27" s="7">
        <v>47.368000000000002</v>
      </c>
      <c r="D27" s="7">
        <v>41.548000000000002</v>
      </c>
      <c r="E27" s="7">
        <v>42.87</v>
      </c>
      <c r="F27" s="7">
        <v>36.92</v>
      </c>
      <c r="G27" s="30">
        <f t="shared" si="1"/>
        <v>168.70600000000002</v>
      </c>
    </row>
    <row r="28" spans="1:7">
      <c r="A28" s="42" t="s">
        <v>46</v>
      </c>
      <c r="B28" s="6" t="s">
        <v>32</v>
      </c>
      <c r="C28" s="7">
        <v>3.3170000000000002</v>
      </c>
      <c r="D28" s="7">
        <v>7.47</v>
      </c>
      <c r="E28" s="7">
        <v>3.1749999999999998</v>
      </c>
      <c r="F28" s="7">
        <v>1.19</v>
      </c>
      <c r="G28" s="30">
        <f t="shared" si="1"/>
        <v>15.151999999999999</v>
      </c>
    </row>
    <row r="29" spans="1:7">
      <c r="A29" s="42" t="s">
        <v>47</v>
      </c>
      <c r="B29" s="6" t="s">
        <v>22</v>
      </c>
      <c r="C29" s="5">
        <v>19.100999999999999</v>
      </c>
      <c r="D29" s="5">
        <v>10.72</v>
      </c>
      <c r="E29" s="5">
        <v>8.8390000000000004</v>
      </c>
      <c r="F29" s="5">
        <v>9.2840000000000007</v>
      </c>
      <c r="G29" s="32">
        <f t="shared" si="1"/>
        <v>47.943999999999996</v>
      </c>
    </row>
    <row r="30" spans="1:7">
      <c r="A30" s="42" t="s">
        <v>48</v>
      </c>
      <c r="B30" s="6" t="s">
        <v>34</v>
      </c>
      <c r="C30" s="7">
        <v>0.28399999999999997</v>
      </c>
      <c r="D30" s="7">
        <v>5.28</v>
      </c>
      <c r="E30" s="7">
        <v>0.1</v>
      </c>
      <c r="F30" s="7">
        <v>2.38</v>
      </c>
      <c r="G30" s="30">
        <f t="shared" si="1"/>
        <v>8.0440000000000005</v>
      </c>
    </row>
    <row r="31" spans="1:7">
      <c r="A31" s="42" t="s">
        <v>49</v>
      </c>
      <c r="B31" s="6" t="s">
        <v>36</v>
      </c>
      <c r="C31" s="8">
        <v>0.88</v>
      </c>
      <c r="D31" s="8">
        <v>6.2110000000000003</v>
      </c>
      <c r="E31" s="8">
        <v>3.173</v>
      </c>
      <c r="F31" s="8">
        <v>2.1549999999999998</v>
      </c>
      <c r="G31" s="34">
        <f t="shared" si="1"/>
        <v>12.418999999999999</v>
      </c>
    </row>
    <row r="32" spans="1:7">
      <c r="A32" s="42" t="s">
        <v>50</v>
      </c>
      <c r="B32" s="6" t="s">
        <v>38</v>
      </c>
      <c r="C32" s="7">
        <v>3.0537999999999998</v>
      </c>
      <c r="D32" s="7">
        <v>13.1845</v>
      </c>
      <c r="E32" s="7">
        <v>7.8330000000000002</v>
      </c>
      <c r="F32" s="7">
        <v>7.319</v>
      </c>
      <c r="G32" s="30">
        <f t="shared" si="1"/>
        <v>31.3903</v>
      </c>
    </row>
    <row r="33" spans="1:7">
      <c r="A33" s="42" t="s">
        <v>51</v>
      </c>
      <c r="B33" s="6" t="s">
        <v>41</v>
      </c>
      <c r="C33" s="11">
        <v>5.9776999999999997E-2</v>
      </c>
      <c r="D33" s="8">
        <v>0.03</v>
      </c>
      <c r="E33" s="8"/>
      <c r="F33" s="8"/>
      <c r="G33" s="35">
        <f t="shared" si="1"/>
        <v>8.9776999999999996E-2</v>
      </c>
    </row>
    <row r="34" spans="1:7" ht="24.75">
      <c r="A34" s="42" t="s">
        <v>53</v>
      </c>
      <c r="B34" s="3" t="s">
        <v>52</v>
      </c>
      <c r="C34" s="5"/>
      <c r="D34" s="5">
        <v>1.5</v>
      </c>
      <c r="E34" s="5">
        <v>0.5</v>
      </c>
      <c r="F34" s="5">
        <v>0.8</v>
      </c>
      <c r="G34" s="32">
        <f t="shared" si="1"/>
        <v>2.8</v>
      </c>
    </row>
    <row r="35" spans="1:7" ht="15.75" customHeight="1">
      <c r="A35" s="42" t="s">
        <v>16</v>
      </c>
      <c r="B35" s="24" t="s">
        <v>12</v>
      </c>
      <c r="C35" s="16">
        <v>473.3</v>
      </c>
      <c r="D35" s="16">
        <v>499.9</v>
      </c>
      <c r="E35" s="16">
        <v>436.95299999999997</v>
      </c>
      <c r="F35" s="16">
        <v>544.4</v>
      </c>
      <c r="G35" s="32">
        <f t="shared" si="1"/>
        <v>1954.5529999999999</v>
      </c>
    </row>
    <row r="36" spans="1:7" ht="27.75" customHeight="1">
      <c r="A36" s="42" t="s">
        <v>18</v>
      </c>
      <c r="B36" s="9" t="s">
        <v>13</v>
      </c>
      <c r="C36" s="5">
        <f>C35-C37</f>
        <v>462.7</v>
      </c>
      <c r="D36" s="5">
        <f>D35-D37</f>
        <v>490.31</v>
      </c>
      <c r="E36" s="5">
        <f>E35-E37</f>
        <v>427.52299999999997</v>
      </c>
      <c r="F36" s="5">
        <v>535.83000000000004</v>
      </c>
      <c r="G36" s="32">
        <f t="shared" si="1"/>
        <v>1916.3629999999998</v>
      </c>
    </row>
    <row r="37" spans="1:7" ht="27.75" customHeight="1">
      <c r="A37" s="42" t="s">
        <v>20</v>
      </c>
      <c r="B37" s="9" t="s">
        <v>15</v>
      </c>
      <c r="C37" s="5">
        <v>10.6</v>
      </c>
      <c r="D37" s="5">
        <v>9.59</v>
      </c>
      <c r="E37" s="5">
        <v>9.43</v>
      </c>
      <c r="F37" s="5">
        <v>8.57</v>
      </c>
      <c r="G37" s="32">
        <f t="shared" si="1"/>
        <v>38.19</v>
      </c>
    </row>
    <row r="38" spans="1:7" ht="23.25" customHeight="1">
      <c r="A38" s="42" t="s">
        <v>54</v>
      </c>
      <c r="B38" s="13" t="s">
        <v>17</v>
      </c>
      <c r="C38" s="25">
        <f t="shared" ref="C38:F39" si="2">(C14*100)/C11</f>
        <v>28.068487675288416</v>
      </c>
      <c r="D38" s="25">
        <f t="shared" si="2"/>
        <v>29.288285675891679</v>
      </c>
      <c r="E38" s="25">
        <f t="shared" si="2"/>
        <v>27.139207747770577</v>
      </c>
      <c r="F38" s="25">
        <f t="shared" si="2"/>
        <v>23.964250348124736</v>
      </c>
      <c r="G38" s="38">
        <f>(G14*100)/G11</f>
        <v>27.086068232493194</v>
      </c>
    </row>
    <row r="39" spans="1:7" ht="19.5" customHeight="1">
      <c r="A39" s="42" t="s">
        <v>55</v>
      </c>
      <c r="B39" s="3" t="s">
        <v>19</v>
      </c>
      <c r="C39" s="10">
        <f t="shared" si="2"/>
        <v>9.8304006104733279</v>
      </c>
      <c r="D39" s="10">
        <f t="shared" si="2"/>
        <v>11.629026109728811</v>
      </c>
      <c r="E39" s="10">
        <f t="shared" si="2"/>
        <v>9.1933832618955584</v>
      </c>
      <c r="F39" s="10">
        <f t="shared" si="2"/>
        <v>7.7480101853717009</v>
      </c>
      <c r="G39" s="38">
        <f t="shared" ref="G39" si="3">(G15*100)/G12</f>
        <v>9.589083826583888</v>
      </c>
    </row>
    <row r="40" spans="1:7" ht="21" customHeight="1">
      <c r="A40" s="42" t="s">
        <v>56</v>
      </c>
      <c r="B40" s="3" t="s">
        <v>21</v>
      </c>
      <c r="C40" s="10">
        <f>(C25*100)/C13</f>
        <v>92.681725039195399</v>
      </c>
      <c r="D40" s="10">
        <f>(D25*100)/D13</f>
        <v>93.695911545553443</v>
      </c>
      <c r="E40" s="10">
        <f>(E25*100)/E13</f>
        <v>92.684421619357195</v>
      </c>
      <c r="F40" s="10">
        <f>(F25*100)/F13</f>
        <v>93.6587098397289</v>
      </c>
      <c r="G40" s="38">
        <f>(G25*100)/G13</f>
        <v>93.192699956956801</v>
      </c>
    </row>
    <row r="42" spans="1:7">
      <c r="B42" s="12" t="s">
        <v>60</v>
      </c>
    </row>
    <row r="44" spans="1:7">
      <c r="B44" s="12" t="s">
        <v>61</v>
      </c>
    </row>
    <row r="45" spans="1:7">
      <c r="B45" s="1" t="s">
        <v>62</v>
      </c>
    </row>
  </sheetData>
  <mergeCells count="5">
    <mergeCell ref="B4:B5"/>
    <mergeCell ref="C4:G4"/>
    <mergeCell ref="A1:G1"/>
    <mergeCell ref="B2:G2"/>
    <mergeCell ref="A4:A5"/>
  </mergeCells>
  <pageMargins left="0.32" right="0.26" top="0.75" bottom="0.75" header="0.3" footer="0.3"/>
  <pageSetup paperSize="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2022-01-06T09:52:27Z</dcterms:modified>
</cp:coreProperties>
</file>